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Чек-листы 5с" sheetId="1" r:id="rId1"/>
    <sheet name="Лист1" sheetId="10" state="hidden" r:id="rId2"/>
  </sheets>
  <calcPr calcId="125725"/>
</workbook>
</file>

<file path=xl/calcChain.xml><?xml version="1.0" encoding="utf-8"?>
<calcChain xmlns="http://schemas.openxmlformats.org/spreadsheetml/2006/main">
  <c r="C27" i="1"/>
  <c r="C40"/>
  <c r="E12" i="10" s="1"/>
  <c r="G15" i="1"/>
  <c r="E9" i="10" s="1"/>
  <c r="G25" i="1"/>
  <c r="G22"/>
  <c r="G18"/>
  <c r="K18"/>
  <c r="K13"/>
  <c r="K7"/>
  <c r="G28"/>
  <c r="G31" l="1"/>
  <c r="E10" i="10" s="1"/>
  <c r="K27" i="1"/>
  <c r="E11" i="10" s="1"/>
  <c r="C8" i="1"/>
  <c r="C24"/>
  <c r="C17"/>
  <c r="C31" l="1"/>
  <c r="G34" s="1"/>
  <c r="E8" i="10" l="1"/>
</calcChain>
</file>

<file path=xl/sharedStrings.xml><?xml version="1.0" encoding="utf-8"?>
<sst xmlns="http://schemas.openxmlformats.org/spreadsheetml/2006/main" count="181" uniqueCount="125">
  <si>
    <t>№</t>
  </si>
  <si>
    <t>1.1</t>
  </si>
  <si>
    <t>1.2</t>
  </si>
  <si>
    <t>1.3</t>
  </si>
  <si>
    <t>1.4</t>
  </si>
  <si>
    <t>2.2</t>
  </si>
  <si>
    <t>2.1</t>
  </si>
  <si>
    <t>3.1</t>
  </si>
  <si>
    <t>3.2</t>
  </si>
  <si>
    <t>3.3</t>
  </si>
  <si>
    <t>2.</t>
  </si>
  <si>
    <t>3.</t>
  </si>
  <si>
    <t>4.</t>
  </si>
  <si>
    <t>5.</t>
  </si>
  <si>
    <t>6.</t>
  </si>
  <si>
    <t>7.</t>
  </si>
  <si>
    <t>1.5</t>
  </si>
  <si>
    <t>1.6</t>
  </si>
  <si>
    <t>2.3</t>
  </si>
  <si>
    <t>Итого:</t>
  </si>
  <si>
    <t>1.</t>
  </si>
  <si>
    <t>2.4</t>
  </si>
  <si>
    <t>2.5</t>
  </si>
  <si>
    <t>2.6</t>
  </si>
  <si>
    <t>1.7</t>
  </si>
  <si>
    <t>1.8</t>
  </si>
  <si>
    <t xml:space="preserve">4. </t>
  </si>
  <si>
    <t>4.1</t>
  </si>
  <si>
    <t>4.2</t>
  </si>
  <si>
    <t>Определены места для офисного оборудования.</t>
  </si>
  <si>
    <t>8.</t>
  </si>
  <si>
    <t>Указатели мест хранения предметов соответствуют их месторасположению:</t>
  </si>
  <si>
    <t>Упорядочены бланки:</t>
  </si>
  <si>
    <t>5.1</t>
  </si>
  <si>
    <t>5.2</t>
  </si>
  <si>
    <t>Ненужные вещи регулярно удаляются.</t>
  </si>
  <si>
    <t>9.</t>
  </si>
  <si>
    <t>10.</t>
  </si>
  <si>
    <t>Полки и ящики не хранят пустоту.</t>
  </si>
  <si>
    <t xml:space="preserve">Все материалы могут быть найдены за 30сек. </t>
  </si>
  <si>
    <t>раковина;</t>
  </si>
  <si>
    <t>дверь и дверные ручки.</t>
  </si>
  <si>
    <t>кушетка.</t>
  </si>
  <si>
    <t>Источники загрязнений локализованы:</t>
  </si>
  <si>
    <t>свободный доступ к углам;</t>
  </si>
  <si>
    <t>Мебель содержится в чистоте:</t>
  </si>
  <si>
    <t>визуализированы потребности пополнения запасов бланков.</t>
  </si>
  <si>
    <t>Разработан и соблюдается график уборки.</t>
  </si>
  <si>
    <t>Все стандарты видимы и наглядны.</t>
  </si>
  <si>
    <t>промаркированы провода;</t>
  </si>
  <si>
    <t>утвержден перечень документов, находящихся в кабинете;</t>
  </si>
  <si>
    <t>Критерий</t>
  </si>
  <si>
    <t>11.</t>
  </si>
  <si>
    <t>стандартизированы и подписаны тумбочки , шкафы сотрудников;</t>
  </si>
  <si>
    <t>Помещение содержится в чистоте:</t>
  </si>
  <si>
    <t xml:space="preserve"> Рабочий стол:</t>
  </si>
  <si>
    <t xml:space="preserve"> Рабочее пространство (кабинет) в целом:</t>
  </si>
  <si>
    <t>нет неиспользуемой мебели;</t>
  </si>
  <si>
    <t>вынесена неисправная мебель;</t>
  </si>
  <si>
    <t>вся офисная техника (принтер, сканер и т.п.) исправна;</t>
  </si>
  <si>
    <t>вся офисная техника (принтер, сканер и т.п.) используется;</t>
  </si>
  <si>
    <t>нет лишних проводов;</t>
  </si>
  <si>
    <t>на стенах кабинета нет избыточного размещения (картин, фото, сертификатов, свидетельств, благодарственных писем и т.п.);</t>
  </si>
  <si>
    <t>поврежденные предметы отсутствуют.</t>
  </si>
  <si>
    <t>предметы на рабочем столе исправны;</t>
  </si>
  <si>
    <t>предметы на рабочем столе используются;</t>
  </si>
  <si>
    <t>техника на рабочем столе исправна;</t>
  </si>
  <si>
    <t>техника на рабочем столе используется;</t>
  </si>
  <si>
    <t>все канцелярские принадлежности исправны;</t>
  </si>
  <si>
    <t>все канцелярские принадлежности используются.</t>
  </si>
  <si>
    <t>материалы для работы в кабинете  (маски, перчатки, термометры, шпателя и пр)  не повреждены.</t>
  </si>
  <si>
    <t>Зона временного хранения:</t>
  </si>
  <si>
    <t>зона временного хранения создана</t>
  </si>
  <si>
    <t>Сортируй</t>
  </si>
  <si>
    <t>Соблюдай порядок</t>
  </si>
  <si>
    <t>Содержи в чистоте</t>
  </si>
  <si>
    <t>Стандартизируй</t>
  </si>
  <si>
    <t>Совершенствуй</t>
  </si>
  <si>
    <t>Успех</t>
  </si>
  <si>
    <t>ФИО, должность ответственного, подпись (если на бумаге)</t>
  </si>
  <si>
    <t>При оценке 83% (15 баллов) и больше можно переходить к следующему шагу.</t>
  </si>
  <si>
    <t>Стандарты постоянно совершенствуются</t>
  </si>
  <si>
    <t>Контрольные процедуры проводятся регулярно</t>
  </si>
  <si>
    <t>отсутствуют лишние личные вещи (несезонные вещи, избыточное количество посуды);</t>
  </si>
  <si>
    <t>в зону временного хранения помещены предметы, в необходимости которых есть сомнения: на них наклеен "красный" ярлык с датой и причиной помещения в зону.</t>
  </si>
  <si>
    <t xml:space="preserve">Определены места хранения личных вещей    </t>
  </si>
  <si>
    <t>использована  маркировка цветом.</t>
  </si>
  <si>
    <t>Разработан стандарт рабочего места.</t>
  </si>
  <si>
    <t>В кабинете нет мест, которые не прошли  сортировку.</t>
  </si>
  <si>
    <t>Отсутствуют ненужные предметы, информация и документация</t>
  </si>
  <si>
    <t>Рабочие места персонала размещены удобно и комфортно. Расположение рабочих мест исключает / минимизирует потери</t>
  </si>
  <si>
    <t>Определены места хранения предметов, инструментов</t>
  </si>
  <si>
    <t>Определены места хранения документации</t>
  </si>
  <si>
    <t>Оценка 
(0-нет, 1-да)</t>
  </si>
  <si>
    <t>Места хранения предметов, документов визуализированы (таблички,надписи и пр.)</t>
  </si>
  <si>
    <t>в кабинете хранится не более недельного запаса бланков;</t>
  </si>
  <si>
    <t>разработан механизм регулярного пополнения запасов бланков;</t>
  </si>
  <si>
    <t>Отмечены места расположения:</t>
  </si>
  <si>
    <t>инструментов (термометры, шпатели и т.п.) для приема;</t>
  </si>
  <si>
    <t>амбулаторных карт пациентов, подготовленных на прием.</t>
  </si>
  <si>
    <t>Оргтехника содержится в чистоте:</t>
  </si>
  <si>
    <r>
      <t>содержимое тумбочек, шкафов стандартизировано</t>
    </r>
    <r>
      <rPr>
        <sz val="8"/>
        <color theme="1"/>
        <rFont val="Times New Roman"/>
        <family val="1"/>
        <charset val="204"/>
      </rPr>
      <t xml:space="preserve"> (одинаково у сотрудников с одинаковыми обязанностями);</t>
    </r>
  </si>
  <si>
    <t>Отмечена линия минимально необходимого на прием количества бумаги в принтере.</t>
  </si>
  <si>
    <t>Шаг 5. Сделай 5С привычкой</t>
  </si>
  <si>
    <t>Шаг 4. Стандартизируй</t>
  </si>
  <si>
    <t>Шаг 3. Содержи в чистоте</t>
  </si>
  <si>
    <t>Шаг 2. Соблюдай порядок</t>
  </si>
  <si>
    <t>Шаг 1.Сортируй</t>
  </si>
  <si>
    <t xml:space="preserve">Рабочее место рационально на </t>
  </si>
  <si>
    <t>Предлагаются и реализуются идеи по улучшению созданных стандартов/чек-листов</t>
  </si>
  <si>
    <t>Проводится обмен опытом и тиражирование стандартов рационального рабочего места</t>
  </si>
  <si>
    <t>справочники, которые хранятся в кабинете, актуальны;</t>
  </si>
  <si>
    <t>Шкафы, тумбы:</t>
  </si>
  <si>
    <t>Разработан чек-лист действий по подготовке к приему/рабочему дню и по окончанию приема/рабочего дня.</t>
  </si>
  <si>
    <t>стены, окна, подоконник, пол;</t>
  </si>
  <si>
    <t>стол,тумба, шкаф;</t>
  </si>
  <si>
    <t>на мониторе, на клавиатуре нет пыли и загрязнений;</t>
  </si>
  <si>
    <t>на системном блоке нет пыли и загрязнений.</t>
  </si>
  <si>
    <t>свободный доступ к источникам отопления.</t>
  </si>
  <si>
    <t>В кабинете врача не хранятся амбулаторные карты пациентов вне приема</t>
  </si>
  <si>
    <t>Оценку произвел</t>
  </si>
  <si>
    <t>Чек-листы для оценки рациональности рабочего места в медицинской организации</t>
  </si>
  <si>
    <t>Кабинет №, специалист</t>
  </si>
  <si>
    <t>Дата оценки</t>
  </si>
  <si>
    <t>Все материалы в рабочей зоне легко найти (за 30 сек.) и вернуть на свое место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</si>
</sst>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0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2"/>
      <color theme="3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3" tint="-0.249977111117893"/>
      <name val="Times New Roman"/>
      <family val="1"/>
      <charset val="204"/>
    </font>
    <font>
      <b/>
      <sz val="20"/>
      <color theme="3" tint="-0.249977111117893"/>
      <name val="Times New Roman"/>
      <family val="1"/>
      <charset val="204"/>
    </font>
    <font>
      <sz val="14"/>
      <color theme="3" tint="-0.249977111117893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9" fontId="0" fillId="0" borderId="0" xfId="0" applyNumberFormat="1"/>
    <xf numFmtId="9" fontId="0" fillId="0" borderId="0" xfId="1" applyFont="1"/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9" fontId="9" fillId="0" borderId="1" xfId="1" applyFont="1" applyBorder="1" applyAlignment="1" applyProtection="1">
      <alignment horizontal="center" vertical="center"/>
    </xf>
    <xf numFmtId="1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top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9" fontId="12" fillId="0" borderId="1" xfId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  <protection locked="0"/>
    </xf>
    <xf numFmtId="9" fontId="13" fillId="0" borderId="0" xfId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/>
    </xf>
    <xf numFmtId="0" fontId="15" fillId="0" borderId="2" xfId="0" applyFont="1" applyBorder="1" applyAlignment="1" applyProtection="1"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/>
      <protection locked="0"/>
    </xf>
    <xf numFmtId="9" fontId="12" fillId="0" borderId="0" xfId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15" fillId="0" borderId="0" xfId="0" applyFont="1" applyBorder="1" applyAlignment="1" applyProtection="1"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9" fontId="9" fillId="0" borderId="0" xfId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vertical="center"/>
      <protection locked="0"/>
    </xf>
    <xf numFmtId="9" fontId="4" fillId="0" borderId="0" xfId="0" applyNumberFormat="1" applyFont="1" applyProtection="1">
      <protection locked="0"/>
    </xf>
    <xf numFmtId="9" fontId="14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 applyProtection="1">
      <alignment horizontal="left" vertical="center"/>
    </xf>
    <xf numFmtId="49" fontId="2" fillId="0" borderId="0" xfId="0" applyNumberFormat="1" applyFont="1" applyBorder="1" applyProtection="1"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14" fillId="0" borderId="6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Процентный" xfId="1" builtinId="5"/>
  </cellStyles>
  <dxfs count="4">
    <dxf>
      <font>
        <color theme="9" tint="-0.499984740745262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  <dxf>
      <font>
        <color rgb="FFC00000"/>
      </font>
      <fill>
        <patternFill patternType="none">
          <bgColor auto="1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9"/>
  <c:chart>
    <c:title>
      <c:tx>
        <c:rich>
          <a:bodyPr/>
          <a:lstStyle/>
          <a:p>
            <a:pPr>
              <a:defRPr/>
            </a:pPr>
            <a:r>
              <a:rPr lang="ru-RU"/>
              <a:t>Итоги внедрения 5С </a:t>
            </a:r>
          </a:p>
        </c:rich>
      </c:tx>
      <c:layout>
        <c:manualLayout>
          <c:xMode val="edge"/>
          <c:yMode val="edge"/>
          <c:x val="0.35185219494622011"/>
          <c:y val="1.63733659506154E-2"/>
        </c:manualLayout>
      </c:layout>
    </c:title>
    <c:plotArea>
      <c:layout/>
      <c:radarChart>
        <c:radarStyle val="marker"/>
        <c:ser>
          <c:idx val="0"/>
          <c:order val="0"/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dLbl>
              <c:idx val="0"/>
              <c:layout>
                <c:manualLayout>
                  <c:x val="5.5555555555555558E-3"/>
                  <c:y val="0.17147951533225389"/>
                </c:manualLayout>
              </c:layout>
              <c:showVal val="1"/>
            </c:dLbl>
            <c:dLbl>
              <c:idx val="1"/>
              <c:layout>
                <c:manualLayout>
                  <c:x val="-0.10833333333333336"/>
                  <c:y val="4.1711233459197132E-2"/>
                </c:manualLayout>
              </c:layout>
              <c:showVal val="1"/>
            </c:dLbl>
            <c:dLbl>
              <c:idx val="2"/>
              <c:layout>
                <c:manualLayout>
                  <c:x val="-6.3888888888888884E-2"/>
                  <c:y val="-0.12976828187305744"/>
                </c:manualLayout>
              </c:layout>
              <c:showVal val="1"/>
            </c:dLbl>
            <c:dLbl>
              <c:idx val="3"/>
              <c:layout>
                <c:manualLayout>
                  <c:x val="6.666666666666661E-2"/>
                  <c:y val="-0.11122995589119171"/>
                </c:manualLayout>
              </c:layout>
              <c:showVal val="1"/>
            </c:dLbl>
            <c:dLbl>
              <c:idx val="4"/>
              <c:layout>
                <c:manualLayout>
                  <c:x val="2.7777777777778286E-3"/>
                  <c:y val="0"/>
                </c:manualLayout>
              </c:layout>
              <c:showVal val="1"/>
            </c:dLbl>
            <c:showVal val="1"/>
          </c:dLbls>
          <c:cat>
            <c:strRef>
              <c:f>Лист1!$D$8:$D$12</c:f>
              <c:strCache>
                <c:ptCount val="5"/>
                <c:pt idx="0">
                  <c:v>Сортируй</c:v>
                </c:pt>
                <c:pt idx="1">
                  <c:v>Соблюдай порядок</c:v>
                </c:pt>
                <c:pt idx="2">
                  <c:v>Содержи в чистоте</c:v>
                </c:pt>
                <c:pt idx="3">
                  <c:v>Стандартизируй</c:v>
                </c:pt>
                <c:pt idx="4">
                  <c:v>Совершенствуй</c:v>
                </c:pt>
              </c:strCache>
            </c:strRef>
          </c:cat>
          <c:val>
            <c:numRef>
              <c:f>Лист1!$E$8:$E$12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Лист1!$D$13:$D$17</c:f>
              <c:strCache>
                <c:ptCount val="1"/>
                <c:pt idx="0">
                  <c:v>Успех Успех Успех Успех Успех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Лист1!$E$13:$E$17</c:f>
              <c:numCache>
                <c:formatCode>0%</c:formatCode>
                <c:ptCount val="5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</c:numCache>
            </c:numRef>
          </c:val>
        </c:ser>
        <c:axId val="77133696"/>
        <c:axId val="77619200"/>
      </c:radarChart>
      <c:catAx>
        <c:axId val="77133696"/>
        <c:scaling>
          <c:orientation val="minMax"/>
        </c:scaling>
        <c:axPos val="b"/>
        <c:majorGridlines/>
        <c:numFmt formatCode="0%" sourceLinked="1"/>
        <c:tickLblPos val="nextTo"/>
        <c:crossAx val="77619200"/>
        <c:crosses val="autoZero"/>
        <c:auto val="1"/>
        <c:lblAlgn val="ctr"/>
        <c:lblOffset val="100"/>
      </c:catAx>
      <c:valAx>
        <c:axId val="77619200"/>
        <c:scaling>
          <c:orientation val="minMax"/>
        </c:scaling>
        <c:delete val="1"/>
        <c:axPos val="l"/>
        <c:majorGridlines/>
        <c:numFmt formatCode="0%" sourceLinked="1"/>
        <c:tickLblPos val="none"/>
        <c:crossAx val="77133696"/>
        <c:crosses val="autoZero"/>
        <c:crossBetween val="between"/>
      </c:valAx>
    </c:plotArea>
    <c:plotVisOnly val="1"/>
    <c:dispBlanksAs val="gap"/>
  </c:chart>
  <c:printSettings>
    <c:headerFooter/>
    <c:pageMargins b="0.75000000000000422" l="0.70000000000000062" r="0.70000000000000062" t="0.750000000000004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27</xdr:row>
      <xdr:rowOff>203200</xdr:rowOff>
    </xdr:from>
    <xdr:to>
      <xdr:col>11</xdr:col>
      <xdr:colOff>38100</xdr:colOff>
      <xdr:row>39</xdr:row>
      <xdr:rowOff>317500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tabSelected="1" zoomScale="75" zoomScaleNormal="75" workbookViewId="0">
      <selection activeCell="F38" sqref="F38"/>
    </sheetView>
  </sheetViews>
  <sheetFormatPr defaultRowHeight="15"/>
  <cols>
    <col min="1" max="1" width="6.85546875" style="3" customWidth="1"/>
    <col min="2" max="2" width="57.42578125" style="3" customWidth="1"/>
    <col min="3" max="3" width="18.28515625" style="19" customWidth="1"/>
    <col min="4" max="4" width="5.140625" style="7" customWidth="1"/>
    <col min="5" max="5" width="7.42578125" style="3" customWidth="1"/>
    <col min="6" max="6" width="52.85546875" style="3" customWidth="1"/>
    <col min="7" max="7" width="17.140625" style="3" customWidth="1"/>
    <col min="8" max="8" width="4.28515625" style="7" customWidth="1"/>
    <col min="9" max="9" width="9" style="3" customWidth="1"/>
    <col min="10" max="10" width="55.28515625" style="3" customWidth="1"/>
    <col min="11" max="11" width="16.5703125" style="3" customWidth="1"/>
    <col min="12" max="16384" width="9.140625" style="3"/>
  </cols>
  <sheetData>
    <row r="1" spans="1:14" ht="23.25">
      <c r="B1" s="60" t="s">
        <v>121</v>
      </c>
      <c r="C1" s="60"/>
      <c r="D1" s="60"/>
      <c r="E1" s="60"/>
      <c r="F1" s="60"/>
      <c r="G1" s="60"/>
      <c r="H1" s="60"/>
      <c r="I1" s="60"/>
      <c r="J1" s="60"/>
      <c r="K1" s="33"/>
    </row>
    <row r="2" spans="1:14" ht="9" customHeight="1">
      <c r="B2" s="49"/>
      <c r="C2" s="49"/>
      <c r="D2" s="49"/>
      <c r="E2" s="49"/>
      <c r="F2" s="49"/>
      <c r="G2" s="49"/>
      <c r="H2" s="49"/>
      <c r="I2" s="49"/>
      <c r="J2" s="49"/>
      <c r="K2" s="33"/>
    </row>
    <row r="3" spans="1:14">
      <c r="B3" s="19"/>
      <c r="K3" s="33"/>
    </row>
    <row r="4" spans="1:14" ht="23.25">
      <c r="B4" s="61" t="s">
        <v>122</v>
      </c>
      <c r="C4" s="61"/>
      <c r="E4" s="59" t="s">
        <v>106</v>
      </c>
      <c r="F4" s="59"/>
      <c r="G4" s="59"/>
      <c r="H4" s="41"/>
      <c r="I4" s="59" t="s">
        <v>104</v>
      </c>
      <c r="J4" s="59"/>
      <c r="K4" s="59"/>
    </row>
    <row r="5" spans="1:14" ht="38.25" customHeight="1">
      <c r="B5" s="61" t="s">
        <v>123</v>
      </c>
      <c r="C5" s="61"/>
      <c r="D5" s="37"/>
      <c r="E5" s="32" t="s">
        <v>0</v>
      </c>
      <c r="F5" s="31" t="s">
        <v>51</v>
      </c>
      <c r="G5" s="9" t="s">
        <v>93</v>
      </c>
      <c r="H5" s="37"/>
      <c r="I5" s="32" t="s">
        <v>0</v>
      </c>
      <c r="J5" s="31" t="s">
        <v>51</v>
      </c>
      <c r="K5" s="9" t="s">
        <v>93</v>
      </c>
    </row>
    <row r="6" spans="1:14" ht="45">
      <c r="A6" s="36"/>
      <c r="B6" s="58" t="s">
        <v>107</v>
      </c>
      <c r="C6" s="58"/>
      <c r="D6" s="35"/>
      <c r="E6" s="20" t="s">
        <v>20</v>
      </c>
      <c r="F6" s="21" t="s">
        <v>90</v>
      </c>
      <c r="G6" s="6"/>
      <c r="H6" s="40"/>
      <c r="I6" s="10" t="s">
        <v>20</v>
      </c>
      <c r="J6" s="21" t="s">
        <v>94</v>
      </c>
      <c r="K6" s="32"/>
    </row>
    <row r="7" spans="1:14" ht="30">
      <c r="A7" s="5" t="s">
        <v>0</v>
      </c>
      <c r="B7" s="31" t="s">
        <v>51</v>
      </c>
      <c r="C7" s="9" t="s">
        <v>93</v>
      </c>
      <c r="D7" s="34"/>
      <c r="E7" s="20" t="s">
        <v>10</v>
      </c>
      <c r="F7" s="21" t="s">
        <v>29</v>
      </c>
      <c r="G7" s="6"/>
      <c r="H7" s="40"/>
      <c r="I7" s="10" t="s">
        <v>10</v>
      </c>
      <c r="J7" s="21" t="s">
        <v>31</v>
      </c>
      <c r="K7" s="11">
        <f>SUM(K8:K12)</f>
        <v>0</v>
      </c>
    </row>
    <row r="8" spans="1:14" ht="26.25">
      <c r="A8" s="20" t="s">
        <v>20</v>
      </c>
      <c r="B8" s="24" t="s">
        <v>56</v>
      </c>
      <c r="C8" s="11">
        <f>C9+C10+C11+C12+C13+C14+C15+C16</f>
        <v>0</v>
      </c>
      <c r="D8" s="34"/>
      <c r="E8" s="20" t="s">
        <v>11</v>
      </c>
      <c r="F8" s="21" t="s">
        <v>38</v>
      </c>
      <c r="G8" s="6"/>
      <c r="H8" s="40"/>
      <c r="I8" s="12" t="s">
        <v>6</v>
      </c>
      <c r="J8" s="21" t="s">
        <v>101</v>
      </c>
      <c r="K8" s="13"/>
    </row>
    <row r="9" spans="1:14" ht="30">
      <c r="A9" s="25" t="s">
        <v>1</v>
      </c>
      <c r="B9" s="24" t="s">
        <v>57</v>
      </c>
      <c r="C9" s="18"/>
      <c r="D9" s="34"/>
      <c r="E9" s="20" t="s">
        <v>12</v>
      </c>
      <c r="F9" s="22" t="s">
        <v>89</v>
      </c>
      <c r="G9" s="6"/>
      <c r="H9" s="40"/>
      <c r="I9" s="12" t="s">
        <v>5</v>
      </c>
      <c r="J9" s="21" t="s">
        <v>53</v>
      </c>
      <c r="K9" s="13"/>
    </row>
    <row r="10" spans="1:14" ht="18.75">
      <c r="A10" s="25" t="s">
        <v>2</v>
      </c>
      <c r="B10" s="24" t="s">
        <v>58</v>
      </c>
      <c r="C10" s="18"/>
      <c r="D10" s="34"/>
      <c r="E10" s="20" t="s">
        <v>13</v>
      </c>
      <c r="F10" s="21" t="s">
        <v>91</v>
      </c>
      <c r="G10" s="6"/>
      <c r="H10" s="40"/>
      <c r="I10" s="12" t="s">
        <v>18</v>
      </c>
      <c r="J10" s="21" t="s">
        <v>49</v>
      </c>
      <c r="K10" s="13"/>
    </row>
    <row r="11" spans="1:14" ht="30">
      <c r="A11" s="25" t="s">
        <v>3</v>
      </c>
      <c r="B11" s="24" t="s">
        <v>59</v>
      </c>
      <c r="C11" s="18"/>
      <c r="D11" s="34"/>
      <c r="E11" s="20" t="s">
        <v>14</v>
      </c>
      <c r="F11" s="21" t="s">
        <v>39</v>
      </c>
      <c r="G11" s="6"/>
      <c r="H11" s="40"/>
      <c r="I11" s="12" t="s">
        <v>21</v>
      </c>
      <c r="J11" s="21" t="s">
        <v>50</v>
      </c>
      <c r="K11" s="13"/>
    </row>
    <row r="12" spans="1:14" ht="18.75">
      <c r="A12" s="25" t="s">
        <v>4</v>
      </c>
      <c r="B12" s="24" t="s">
        <v>60</v>
      </c>
      <c r="C12" s="18"/>
      <c r="D12" s="34"/>
      <c r="E12" s="20" t="s">
        <v>15</v>
      </c>
      <c r="F12" s="50" t="s">
        <v>92</v>
      </c>
      <c r="G12" s="6"/>
      <c r="H12" s="40"/>
      <c r="I12" s="12" t="s">
        <v>22</v>
      </c>
      <c r="J12" s="21" t="s">
        <v>86</v>
      </c>
      <c r="K12" s="13"/>
    </row>
    <row r="13" spans="1:14" ht="18.75">
      <c r="A13" s="25" t="s">
        <v>16</v>
      </c>
      <c r="B13" s="21" t="s">
        <v>61</v>
      </c>
      <c r="C13" s="18"/>
      <c r="D13" s="34"/>
      <c r="E13" s="20" t="s">
        <v>30</v>
      </c>
      <c r="F13" s="21" t="s">
        <v>85</v>
      </c>
      <c r="G13" s="6"/>
      <c r="H13" s="40"/>
      <c r="I13" s="10" t="s">
        <v>11</v>
      </c>
      <c r="J13" s="21" t="s">
        <v>32</v>
      </c>
      <c r="K13" s="11">
        <f>K14+K15+K16</f>
        <v>0</v>
      </c>
    </row>
    <row r="14" spans="1:14" ht="30">
      <c r="A14" s="25" t="s">
        <v>17</v>
      </c>
      <c r="B14" s="21" t="s">
        <v>83</v>
      </c>
      <c r="C14" s="18"/>
      <c r="D14" s="34"/>
      <c r="E14" s="20" t="s">
        <v>36</v>
      </c>
      <c r="F14" s="21" t="s">
        <v>119</v>
      </c>
      <c r="G14" s="6"/>
      <c r="I14" s="12" t="s">
        <v>7</v>
      </c>
      <c r="J14" s="21" t="s">
        <v>95</v>
      </c>
      <c r="K14" s="13"/>
    </row>
    <row r="15" spans="1:14" ht="45">
      <c r="A15" s="25" t="s">
        <v>24</v>
      </c>
      <c r="B15" s="21" t="s">
        <v>62</v>
      </c>
      <c r="C15" s="18"/>
      <c r="D15" s="35"/>
      <c r="E15" s="54" t="s">
        <v>19</v>
      </c>
      <c r="F15" s="55"/>
      <c r="G15" s="14">
        <f>SUM(G6:G14)/9</f>
        <v>0</v>
      </c>
      <c r="H15" s="37"/>
      <c r="I15" s="12" t="s">
        <v>8</v>
      </c>
      <c r="J15" s="21" t="s">
        <v>96</v>
      </c>
      <c r="K15" s="13"/>
      <c r="N15" s="23"/>
    </row>
    <row r="16" spans="1:14" ht="30">
      <c r="A16" s="25" t="s">
        <v>25</v>
      </c>
      <c r="B16" s="4" t="s">
        <v>63</v>
      </c>
      <c r="C16" s="18"/>
      <c r="D16" s="34"/>
      <c r="E16" s="58" t="s">
        <v>105</v>
      </c>
      <c r="F16" s="58"/>
      <c r="G16" s="58"/>
      <c r="H16" s="45"/>
      <c r="I16" s="12" t="s">
        <v>9</v>
      </c>
      <c r="J16" s="21" t="s">
        <v>46</v>
      </c>
      <c r="K16" s="13"/>
      <c r="N16" s="23"/>
    </row>
    <row r="17" spans="1:14" ht="30">
      <c r="A17" s="20" t="s">
        <v>10</v>
      </c>
      <c r="B17" s="24" t="s">
        <v>55</v>
      </c>
      <c r="C17" s="11">
        <f>C18+C19+C20+C21+C22+C23</f>
        <v>0</v>
      </c>
      <c r="D17" s="34"/>
      <c r="E17" s="32" t="s">
        <v>0</v>
      </c>
      <c r="F17" s="42" t="s">
        <v>51</v>
      </c>
      <c r="G17" s="9" t="s">
        <v>93</v>
      </c>
      <c r="H17" s="34"/>
      <c r="I17" s="10" t="s">
        <v>12</v>
      </c>
      <c r="J17" s="21" t="s">
        <v>102</v>
      </c>
      <c r="K17" s="32"/>
      <c r="N17" s="23"/>
    </row>
    <row r="18" spans="1:14" ht="18.75">
      <c r="A18" s="25" t="s">
        <v>6</v>
      </c>
      <c r="B18" s="24" t="s">
        <v>64</v>
      </c>
      <c r="C18" s="18"/>
      <c r="D18" s="34"/>
      <c r="E18" s="15" t="s">
        <v>20</v>
      </c>
      <c r="F18" s="51" t="s">
        <v>54</v>
      </c>
      <c r="G18" s="16">
        <f>G19+G20+G21</f>
        <v>0</v>
      </c>
      <c r="H18" s="34"/>
      <c r="I18" s="10" t="s">
        <v>13</v>
      </c>
      <c r="J18" s="21" t="s">
        <v>97</v>
      </c>
      <c r="K18" s="11">
        <f>K19+K20</f>
        <v>0</v>
      </c>
      <c r="N18" s="23"/>
    </row>
    <row r="19" spans="1:14" ht="18.75">
      <c r="A19" s="25" t="s">
        <v>5</v>
      </c>
      <c r="B19" s="24" t="s">
        <v>65</v>
      </c>
      <c r="C19" s="18"/>
      <c r="D19" s="34"/>
      <c r="E19" s="17" t="s">
        <v>1</v>
      </c>
      <c r="F19" s="51" t="s">
        <v>114</v>
      </c>
      <c r="G19" s="18"/>
      <c r="H19" s="34"/>
      <c r="I19" s="12" t="s">
        <v>33</v>
      </c>
      <c r="J19" s="21" t="s">
        <v>98</v>
      </c>
      <c r="K19" s="13"/>
      <c r="N19" s="23"/>
    </row>
    <row r="20" spans="1:14" ht="18.75">
      <c r="A20" s="25" t="s">
        <v>18</v>
      </c>
      <c r="B20" s="24" t="s">
        <v>66</v>
      </c>
      <c r="C20" s="18"/>
      <c r="D20" s="34"/>
      <c r="E20" s="17" t="s">
        <v>2</v>
      </c>
      <c r="F20" s="51" t="s">
        <v>40</v>
      </c>
      <c r="G20" s="18"/>
      <c r="H20" s="43"/>
      <c r="I20" s="12" t="s">
        <v>34</v>
      </c>
      <c r="J20" s="21" t="s">
        <v>99</v>
      </c>
      <c r="K20" s="13"/>
      <c r="N20" s="23"/>
    </row>
    <row r="21" spans="1:14" ht="18.75">
      <c r="A21" s="25" t="s">
        <v>21</v>
      </c>
      <c r="B21" s="24" t="s">
        <v>67</v>
      </c>
      <c r="C21" s="18"/>
      <c r="D21" s="34"/>
      <c r="E21" s="17" t="s">
        <v>3</v>
      </c>
      <c r="F21" s="51" t="s">
        <v>41</v>
      </c>
      <c r="G21" s="18"/>
      <c r="H21" s="34"/>
      <c r="I21" s="10" t="s">
        <v>14</v>
      </c>
      <c r="J21" s="21" t="s">
        <v>87</v>
      </c>
      <c r="K21" s="32"/>
      <c r="N21" s="23"/>
    </row>
    <row r="22" spans="1:14" ht="45">
      <c r="A22" s="25" t="s">
        <v>22</v>
      </c>
      <c r="B22" s="24" t="s">
        <v>68</v>
      </c>
      <c r="C22" s="18"/>
      <c r="D22" s="35"/>
      <c r="E22" s="32" t="s">
        <v>10</v>
      </c>
      <c r="F22" s="51" t="s">
        <v>45</v>
      </c>
      <c r="G22" s="11">
        <f>G23+G24</f>
        <v>0</v>
      </c>
      <c r="H22" s="34"/>
      <c r="I22" s="10" t="s">
        <v>15</v>
      </c>
      <c r="J22" s="21" t="s">
        <v>113</v>
      </c>
      <c r="K22" s="32"/>
    </row>
    <row r="23" spans="1:14" ht="30">
      <c r="A23" s="25" t="s">
        <v>23</v>
      </c>
      <c r="B23" s="24" t="s">
        <v>69</v>
      </c>
      <c r="C23" s="18"/>
      <c r="D23" s="34"/>
      <c r="E23" s="17" t="s">
        <v>6</v>
      </c>
      <c r="F23" s="51" t="s">
        <v>115</v>
      </c>
      <c r="G23" s="18"/>
      <c r="H23" s="34"/>
      <c r="I23" s="10" t="s">
        <v>30</v>
      </c>
      <c r="J23" s="21" t="s">
        <v>124</v>
      </c>
      <c r="K23" s="32"/>
    </row>
    <row r="24" spans="1:14" ht="18.75">
      <c r="A24" s="26">
        <v>3</v>
      </c>
      <c r="B24" s="24" t="s">
        <v>112</v>
      </c>
      <c r="C24" s="11">
        <f>C25+C26</f>
        <v>0</v>
      </c>
      <c r="D24" s="34"/>
      <c r="E24" s="17" t="s">
        <v>5</v>
      </c>
      <c r="F24" s="51" t="s">
        <v>42</v>
      </c>
      <c r="G24" s="18"/>
      <c r="H24" s="34"/>
      <c r="I24" s="10" t="s">
        <v>36</v>
      </c>
      <c r="J24" s="21" t="s">
        <v>35</v>
      </c>
      <c r="K24" s="32"/>
    </row>
    <row r="25" spans="1:14" ht="18.75">
      <c r="A25" s="25" t="s">
        <v>7</v>
      </c>
      <c r="B25" s="24" t="s">
        <v>111</v>
      </c>
      <c r="C25" s="18"/>
      <c r="D25" s="35"/>
      <c r="E25" s="32" t="s">
        <v>11</v>
      </c>
      <c r="F25" s="51" t="s">
        <v>100</v>
      </c>
      <c r="G25" s="11">
        <f>G26+G27</f>
        <v>0</v>
      </c>
      <c r="H25" s="43"/>
      <c r="I25" s="10" t="s">
        <v>37</v>
      </c>
      <c r="J25" s="24" t="s">
        <v>47</v>
      </c>
      <c r="K25" s="32"/>
    </row>
    <row r="26" spans="1:14" ht="30">
      <c r="A26" s="25" t="s">
        <v>8</v>
      </c>
      <c r="B26" s="21" t="s">
        <v>70</v>
      </c>
      <c r="C26" s="18"/>
      <c r="D26" s="34"/>
      <c r="E26" s="17" t="s">
        <v>7</v>
      </c>
      <c r="F26" s="51" t="s">
        <v>116</v>
      </c>
      <c r="G26" s="18"/>
      <c r="H26" s="34"/>
      <c r="I26" s="10" t="s">
        <v>52</v>
      </c>
      <c r="J26" s="24" t="s">
        <v>48</v>
      </c>
      <c r="K26" s="32"/>
    </row>
    <row r="27" spans="1:14" ht="36.75" customHeight="1">
      <c r="A27" s="20" t="s">
        <v>26</v>
      </c>
      <c r="B27" s="24" t="s">
        <v>71</v>
      </c>
      <c r="C27" s="11">
        <f>C28+C29</f>
        <v>0</v>
      </c>
      <c r="D27" s="34"/>
      <c r="E27" s="17" t="s">
        <v>8</v>
      </c>
      <c r="F27" s="51" t="s">
        <v>117</v>
      </c>
      <c r="G27" s="18"/>
      <c r="H27" s="34"/>
      <c r="I27" s="54" t="s">
        <v>19</v>
      </c>
      <c r="J27" s="55"/>
      <c r="K27" s="14">
        <f>(K6+K7+K13+K17+K18+K21+K22+K23+K24+K25+K26)/18</f>
        <v>0</v>
      </c>
    </row>
    <row r="28" spans="1:14" ht="18.75">
      <c r="A28" s="25" t="s">
        <v>27</v>
      </c>
      <c r="B28" s="21" t="s">
        <v>72</v>
      </c>
      <c r="C28" s="18"/>
      <c r="D28" s="38"/>
      <c r="E28" s="32" t="s">
        <v>12</v>
      </c>
      <c r="F28" s="51" t="s">
        <v>43</v>
      </c>
      <c r="G28" s="11">
        <f>G29+G30</f>
        <v>0</v>
      </c>
      <c r="H28" s="34"/>
      <c r="I28" s="34"/>
    </row>
    <row r="29" spans="1:14" ht="45">
      <c r="A29" s="25" t="s">
        <v>28</v>
      </c>
      <c r="B29" s="21" t="s">
        <v>84</v>
      </c>
      <c r="C29" s="18"/>
      <c r="D29" s="39"/>
      <c r="E29" s="17" t="s">
        <v>27</v>
      </c>
      <c r="F29" s="51" t="s">
        <v>44</v>
      </c>
      <c r="G29" s="18"/>
      <c r="H29" s="43"/>
    </row>
    <row r="30" spans="1:14" ht="18.75">
      <c r="A30" s="20" t="s">
        <v>13</v>
      </c>
      <c r="B30" s="24" t="s">
        <v>88</v>
      </c>
      <c r="C30" s="32"/>
      <c r="D30" s="30"/>
      <c r="E30" s="17" t="s">
        <v>28</v>
      </c>
      <c r="F30" s="51" t="s">
        <v>118</v>
      </c>
      <c r="G30" s="18"/>
      <c r="H30" s="34"/>
    </row>
    <row r="31" spans="1:14" ht="33.75" customHeight="1">
      <c r="A31" s="56" t="s">
        <v>19</v>
      </c>
      <c r="B31" s="57"/>
      <c r="C31" s="28">
        <f>(C8+C17+C24+C27+C30)/19</f>
        <v>0</v>
      </c>
      <c r="E31" s="54" t="s">
        <v>19</v>
      </c>
      <c r="F31" s="55"/>
      <c r="G31" s="14">
        <f>(G18+G22+G25+G28)/9</f>
        <v>0</v>
      </c>
      <c r="H31" s="34"/>
    </row>
    <row r="32" spans="1:14" ht="27">
      <c r="A32" s="52" t="s">
        <v>80</v>
      </c>
      <c r="B32" s="29"/>
      <c r="C32" s="30"/>
      <c r="E32" s="7"/>
      <c r="F32" s="46"/>
      <c r="G32" s="44"/>
      <c r="H32" s="34"/>
    </row>
    <row r="33" spans="1:11" ht="24" customHeight="1" thickBot="1">
      <c r="C33" s="3"/>
      <c r="H33" s="44"/>
    </row>
    <row r="34" spans="1:11" ht="24" thickBot="1">
      <c r="A34" s="59" t="s">
        <v>103</v>
      </c>
      <c r="B34" s="59"/>
      <c r="C34" s="59"/>
      <c r="F34" s="53" t="s">
        <v>108</v>
      </c>
      <c r="G34" s="48">
        <f>AVERAGE(C31,G15,G31,K27,C40)</f>
        <v>0</v>
      </c>
      <c r="H34" s="3"/>
    </row>
    <row r="35" spans="1:11" ht="28.5">
      <c r="A35" s="32" t="s">
        <v>0</v>
      </c>
      <c r="B35" s="31" t="s">
        <v>51</v>
      </c>
      <c r="C35" s="9" t="s">
        <v>93</v>
      </c>
      <c r="H35" s="3"/>
    </row>
    <row r="36" spans="1:11" ht="18.75">
      <c r="A36" s="32" t="s">
        <v>20</v>
      </c>
      <c r="B36" s="4" t="s">
        <v>81</v>
      </c>
      <c r="C36" s="27"/>
      <c r="H36" s="3"/>
    </row>
    <row r="37" spans="1:11" ht="18.75">
      <c r="A37" s="32" t="s">
        <v>10</v>
      </c>
      <c r="B37" s="4" t="s">
        <v>82</v>
      </c>
      <c r="C37" s="27"/>
      <c r="H37" s="3"/>
    </row>
    <row r="38" spans="1:11" ht="30">
      <c r="A38" s="32" t="s">
        <v>11</v>
      </c>
      <c r="B38" s="4" t="s">
        <v>109</v>
      </c>
      <c r="C38" s="27"/>
    </row>
    <row r="39" spans="1:11" ht="30">
      <c r="A39" s="32" t="s">
        <v>12</v>
      </c>
      <c r="B39" s="4" t="s">
        <v>110</v>
      </c>
      <c r="C39" s="27"/>
      <c r="F39" s="3" t="s">
        <v>120</v>
      </c>
    </row>
    <row r="40" spans="1:11" ht="27">
      <c r="A40" s="56" t="s">
        <v>19</v>
      </c>
      <c r="B40" s="57"/>
      <c r="C40" s="14">
        <f>SUM(C36:C39)/4</f>
        <v>0</v>
      </c>
      <c r="F40" s="8" t="s">
        <v>79</v>
      </c>
    </row>
    <row r="47" spans="1:11">
      <c r="K47" s="7"/>
    </row>
    <row r="48" spans="1:11">
      <c r="K48" s="7"/>
    </row>
    <row r="49" spans="10:11">
      <c r="K49" s="7"/>
    </row>
    <row r="51" spans="10:11">
      <c r="J51" s="47"/>
    </row>
  </sheetData>
  <mergeCells count="13">
    <mergeCell ref="B1:J1"/>
    <mergeCell ref="B4:C4"/>
    <mergeCell ref="B5:C5"/>
    <mergeCell ref="B6:C6"/>
    <mergeCell ref="E4:G4"/>
    <mergeCell ref="I4:K4"/>
    <mergeCell ref="I27:J27"/>
    <mergeCell ref="E15:F15"/>
    <mergeCell ref="A31:B31"/>
    <mergeCell ref="A40:B40"/>
    <mergeCell ref="E16:G16"/>
    <mergeCell ref="A34:C34"/>
    <mergeCell ref="E31:F31"/>
  </mergeCells>
  <conditionalFormatting sqref="C40 G31:G32 K27 G15 H33 D29:D30 C31:C32">
    <cfRule type="cellIs" dxfId="3" priority="17" operator="equal">
      <formula>0</formula>
    </cfRule>
    <cfRule type="cellIs" dxfId="2" priority="18" operator="lessThan">
      <formula>0.7</formula>
    </cfRule>
    <cfRule type="cellIs" dxfId="1" priority="19" operator="greaterThan">
      <formula>0.83</formula>
    </cfRule>
    <cfRule type="cellIs" dxfId="0" priority="20" operator="lessThan">
      <formula>0.83</formula>
    </cfRule>
  </conditionalFormatting>
  <dataValidations count="2">
    <dataValidation type="list" allowBlank="1" showInputMessage="1" showErrorMessage="1" sqref="C36:C39 C18:C23 G26:G27 G19:G21 G29:G30 C25:C26 C28:C30 G6:G14 K19:K26 C9:C16 K6 K8:K12 K14:K17 G23:G24">
      <formula1>"0,1"</formula1>
    </dataValidation>
    <dataValidation type="list" allowBlank="1" showInputMessage="1" showErrorMessage="1" sqref="L6">
      <formula1>$G$7:$G$9</formula1>
    </dataValidation>
  </dataValidations>
  <pageMargins left="0.19685039370078741" right="0.11811023622047245" top="0.35433070866141736" bottom="0.35433070866141736" header="0.31496062992125984" footer="0.31496062992125984"/>
  <pageSetup paperSize="9" scale="51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8:E17"/>
  <sheetViews>
    <sheetView topLeftCell="A9" workbookViewId="0">
      <selection activeCell="E13" sqref="E13"/>
    </sheetView>
  </sheetViews>
  <sheetFormatPr defaultRowHeight="15"/>
  <cols>
    <col min="4" max="4" width="22.85546875" customWidth="1"/>
  </cols>
  <sheetData>
    <row r="8" spans="4:5">
      <c r="D8" t="s">
        <v>73</v>
      </c>
      <c r="E8" s="1">
        <f>'Чек-листы 5с'!C31</f>
        <v>0</v>
      </c>
    </row>
    <row r="9" spans="4:5">
      <c r="D9" t="s">
        <v>74</v>
      </c>
      <c r="E9" s="1">
        <f>'Чек-листы 5с'!G15</f>
        <v>0</v>
      </c>
    </row>
    <row r="10" spans="4:5">
      <c r="D10" t="s">
        <v>75</v>
      </c>
      <c r="E10" s="1">
        <f>'Чек-листы 5с'!G31</f>
        <v>0</v>
      </c>
    </row>
    <row r="11" spans="4:5">
      <c r="D11" t="s">
        <v>76</v>
      </c>
      <c r="E11" s="1">
        <f>'Чек-листы 5с'!K27</f>
        <v>0</v>
      </c>
    </row>
    <row r="12" spans="4:5">
      <c r="D12" t="s">
        <v>77</v>
      </c>
      <c r="E12" s="2">
        <f>'Чек-листы 5с'!C40</f>
        <v>0</v>
      </c>
    </row>
    <row r="13" spans="4:5">
      <c r="D13" t="s">
        <v>78</v>
      </c>
      <c r="E13" s="1">
        <v>0.83</v>
      </c>
    </row>
    <row r="14" spans="4:5">
      <c r="D14" t="s">
        <v>78</v>
      </c>
      <c r="E14" s="1">
        <v>0.83</v>
      </c>
    </row>
    <row r="15" spans="4:5">
      <c r="D15" t="s">
        <v>78</v>
      </c>
      <c r="E15" s="1">
        <v>0.83</v>
      </c>
    </row>
    <row r="16" spans="4:5">
      <c r="D16" t="s">
        <v>78</v>
      </c>
      <c r="E16" s="1">
        <v>0.83</v>
      </c>
    </row>
    <row r="17" spans="4:5">
      <c r="D17" t="s">
        <v>78</v>
      </c>
      <c r="E17" s="1">
        <v>0.83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Чек-листы 5с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2019-06-24T06:13:06Z</dcterms:modified>
</cp:coreProperties>
</file>